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8535" windowHeight="841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20" i="1"/>
  <c r="H20"/>
  <c r="E27"/>
  <c r="D27"/>
  <c r="D28" s="1"/>
  <c r="D29" s="1"/>
  <c r="J20" l="1"/>
  <c r="F27"/>
  <c r="E28" l="1"/>
  <c r="F28" l="1"/>
  <c r="E29"/>
  <c r="F29" l="1"/>
  <c r="A32"/>
</calcChain>
</file>

<file path=xl/sharedStrings.xml><?xml version="1.0" encoding="utf-8"?>
<sst xmlns="http://schemas.openxmlformats.org/spreadsheetml/2006/main" count="30" uniqueCount="27">
  <si>
    <t>Please insert:</t>
  </si>
  <si>
    <t>Monent of Inertia, I</t>
  </si>
  <si>
    <t>Beam Height, h</t>
  </si>
  <si>
    <t>Beam Length, L</t>
  </si>
  <si>
    <r>
      <t xml:space="preserve">Distributed Load, </t>
    </r>
    <r>
      <rPr>
        <i/>
        <sz val="11"/>
        <color theme="1"/>
        <rFont val="Calibri"/>
        <family val="2"/>
        <scheme val="minor"/>
      </rPr>
      <t>w</t>
    </r>
  </si>
  <si>
    <t>N/m</t>
  </si>
  <si>
    <r>
      <t>m</t>
    </r>
    <r>
      <rPr>
        <vertAlign val="superscript"/>
        <sz val="11"/>
        <color theme="1"/>
        <rFont val="Calibri"/>
        <family val="2"/>
        <scheme val="minor"/>
      </rPr>
      <t>4</t>
    </r>
  </si>
  <si>
    <t>m</t>
  </si>
  <si>
    <t>Results:</t>
  </si>
  <si>
    <t>Material Properties</t>
  </si>
  <si>
    <t>Yield Strength</t>
  </si>
  <si>
    <t>Mean</t>
  </si>
  <si>
    <t>COV</t>
  </si>
  <si>
    <t>Mean (MPa)</t>
  </si>
  <si>
    <t>Reliability</t>
  </si>
  <si>
    <t>Maen</t>
  </si>
  <si>
    <t>Std Deviation</t>
  </si>
  <si>
    <t>Nm</t>
  </si>
  <si>
    <t>Pa</t>
  </si>
  <si>
    <t>Max Bending Moment</t>
  </si>
  <si>
    <t>Max Stress</t>
  </si>
  <si>
    <t>s</t>
  </si>
  <si>
    <t>mean</t>
  </si>
  <si>
    <t>std dev</t>
  </si>
  <si>
    <t>cov</t>
  </si>
  <si>
    <t>Margin of Safety</t>
  </si>
  <si>
    <t>STOCHASTIC METHOD</t>
  </si>
</sst>
</file>

<file path=xl/styles.xml><?xml version="1.0" encoding="utf-8"?>
<styleSheet xmlns="http://schemas.openxmlformats.org/spreadsheetml/2006/main">
  <numFmts count="1">
    <numFmt numFmtId="164" formatCode="0.0000000000"/>
  </numFmts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1" fontId="0" fillId="0" borderId="0" xfId="0" applyNumberFormat="1"/>
    <xf numFmtId="0" fontId="0" fillId="3" borderId="1" xfId="0" applyFill="1" applyBorder="1" applyAlignment="1">
      <alignment horizontal="center"/>
    </xf>
    <xf numFmtId="11" fontId="0" fillId="2" borderId="1" xfId="0" applyNumberFormat="1" applyFill="1" applyBorder="1"/>
    <xf numFmtId="0" fontId="3" fillId="0" borderId="0" xfId="0" applyFont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1" fontId="0" fillId="0" borderId="0" xfId="0" applyNumberFormat="1" applyFill="1" applyBorder="1"/>
    <xf numFmtId="0" fontId="0" fillId="0" borderId="0" xfId="0" applyFill="1" applyBorder="1"/>
    <xf numFmtId="0" fontId="0" fillId="3" borderId="2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11" fontId="0" fillId="3" borderId="1" xfId="0" applyNumberFormat="1" applyFill="1" applyBorder="1"/>
    <xf numFmtId="0" fontId="4" fillId="0" borderId="0" xfId="0" applyFont="1"/>
    <xf numFmtId="0" fontId="0" fillId="3" borderId="2" xfId="0" applyFill="1" applyBorder="1"/>
    <xf numFmtId="0" fontId="4" fillId="4" borderId="0" xfId="0" applyFont="1" applyFill="1"/>
    <xf numFmtId="0" fontId="0" fillId="4" borderId="0" xfId="0" applyFill="1"/>
    <xf numFmtId="11" fontId="0" fillId="4" borderId="0" xfId="0" applyNumberFormat="1" applyFill="1"/>
    <xf numFmtId="11" fontId="0" fillId="5" borderId="1" xfId="0" applyNumberFormat="1" applyFill="1" applyBorder="1"/>
    <xf numFmtId="0" fontId="0" fillId="5" borderId="0" xfId="0" applyFill="1"/>
    <xf numFmtId="164" fontId="0" fillId="5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topLeftCell="A10" workbookViewId="0">
      <selection activeCell="L37" sqref="L37"/>
    </sheetView>
  </sheetViews>
  <sheetFormatPr defaultRowHeight="15"/>
  <cols>
    <col min="1" max="1" width="14" customWidth="1"/>
    <col min="3" max="3" width="9.140625" customWidth="1"/>
    <col min="4" max="4" width="10" style="1" bestFit="1" customWidth="1"/>
    <col min="5" max="5" width="9.140625" style="1" customWidth="1"/>
    <col min="6" max="6" width="9.140625" style="1"/>
    <col min="7" max="10" width="0" style="1" hidden="1" customWidth="1"/>
  </cols>
  <sheetData>
    <row r="1" spans="1:5" ht="18.75">
      <c r="A1" s="4" t="s">
        <v>26</v>
      </c>
    </row>
    <row r="11" spans="1:5">
      <c r="A11" s="14" t="s">
        <v>9</v>
      </c>
    </row>
    <row r="12" spans="1:5">
      <c r="A12" s="12" t="s">
        <v>10</v>
      </c>
      <c r="B12" s="12"/>
      <c r="C12" s="11" t="s">
        <v>13</v>
      </c>
      <c r="D12" s="11"/>
      <c r="E12" s="3">
        <v>324</v>
      </c>
    </row>
    <row r="13" spans="1:5">
      <c r="A13" s="12"/>
      <c r="B13" s="12"/>
      <c r="C13" s="11" t="s">
        <v>12</v>
      </c>
      <c r="D13" s="11"/>
      <c r="E13" s="3">
        <v>0.1</v>
      </c>
    </row>
    <row r="15" spans="1:5">
      <c r="A15" s="14" t="s">
        <v>0</v>
      </c>
    </row>
    <row r="16" spans="1:5">
      <c r="D16" s="13" t="s">
        <v>11</v>
      </c>
      <c r="E16" s="13" t="s">
        <v>12</v>
      </c>
    </row>
    <row r="17" spans="1:10">
      <c r="A17" s="11" t="s">
        <v>4</v>
      </c>
      <c r="B17" s="11"/>
      <c r="C17" s="9" t="s">
        <v>5</v>
      </c>
      <c r="D17" s="3">
        <v>5550000</v>
      </c>
      <c r="E17" s="3">
        <v>0.2</v>
      </c>
    </row>
    <row r="18" spans="1:10" ht="17.25">
      <c r="A18" s="11" t="s">
        <v>1</v>
      </c>
      <c r="B18" s="11"/>
      <c r="C18" s="9" t="s">
        <v>6</v>
      </c>
      <c r="D18" s="3">
        <v>6.58E-5</v>
      </c>
      <c r="E18" s="3">
        <v>0.2</v>
      </c>
    </row>
    <row r="19" spans="1:10" s="8" customFormat="1">
      <c r="A19" s="5"/>
      <c r="B19" s="5"/>
      <c r="C19" s="6"/>
      <c r="D19" s="7"/>
      <c r="E19" s="7"/>
      <c r="F19" s="7"/>
      <c r="G19" s="7"/>
      <c r="H19" s="7" t="s">
        <v>22</v>
      </c>
      <c r="I19" s="7" t="s">
        <v>23</v>
      </c>
      <c r="J19" s="7" t="s">
        <v>24</v>
      </c>
    </row>
    <row r="20" spans="1:10">
      <c r="A20" s="11" t="s">
        <v>2</v>
      </c>
      <c r="B20" s="11"/>
      <c r="C20" s="2" t="s">
        <v>7</v>
      </c>
      <c r="D20" s="3">
        <v>0.161</v>
      </c>
      <c r="G20" s="1" t="s">
        <v>21</v>
      </c>
      <c r="H20" s="1">
        <f>D18/D20*2</f>
        <v>8.1739130434782602E-4</v>
      </c>
      <c r="I20" s="1">
        <f>E18*D18/D20*2</f>
        <v>1.6347826086956523E-4</v>
      </c>
      <c r="J20" s="1">
        <f>I20/H20</f>
        <v>0.20000000000000004</v>
      </c>
    </row>
    <row r="21" spans="1:10">
      <c r="A21" s="11" t="s">
        <v>3</v>
      </c>
      <c r="B21" s="11"/>
      <c r="C21" s="2" t="s">
        <v>7</v>
      </c>
      <c r="D21" s="3">
        <v>0.50800000000000001</v>
      </c>
    </row>
    <row r="25" spans="1:10">
      <c r="A25" s="16" t="s">
        <v>8</v>
      </c>
      <c r="B25" s="17"/>
      <c r="C25" s="17"/>
      <c r="D25" s="18"/>
      <c r="E25" s="18"/>
      <c r="F25" s="18"/>
    </row>
    <row r="26" spans="1:10">
      <c r="D26" s="13" t="s">
        <v>15</v>
      </c>
      <c r="E26" s="13" t="s">
        <v>16</v>
      </c>
      <c r="F26" s="13" t="s">
        <v>12</v>
      </c>
    </row>
    <row r="27" spans="1:10">
      <c r="A27" s="11" t="s">
        <v>19</v>
      </c>
      <c r="B27" s="11"/>
      <c r="C27" s="15" t="s">
        <v>17</v>
      </c>
      <c r="D27" s="19">
        <f>D17*D21^2/8</f>
        <v>179031.90000000002</v>
      </c>
      <c r="E27" s="19">
        <f>D21^2/8*(E17*D17)</f>
        <v>35806.380000000005</v>
      </c>
      <c r="F27" s="19">
        <f>E27/D27</f>
        <v>0.2</v>
      </c>
    </row>
    <row r="28" spans="1:10">
      <c r="A28" s="11" t="s">
        <v>20</v>
      </c>
      <c r="B28" s="11"/>
      <c r="C28" s="15" t="s">
        <v>18</v>
      </c>
      <c r="D28" s="19">
        <f>D27/D18*(D20/2)</f>
        <v>219028388.29787236</v>
      </c>
      <c r="E28" s="19">
        <f>D28*SQRT((F27^2+J20^2)/(1+J20^2))</f>
        <v>60747544.983862743</v>
      </c>
      <c r="F28" s="19">
        <f>E28/D28</f>
        <v>0.27735009811261457</v>
      </c>
    </row>
    <row r="29" spans="1:10">
      <c r="A29" s="11" t="s">
        <v>25</v>
      </c>
      <c r="B29" s="11"/>
      <c r="C29" s="10"/>
      <c r="D29" s="19">
        <f>E12*1000000-D28</f>
        <v>104971611.70212764</v>
      </c>
      <c r="E29" s="19">
        <f>SQRT((E13*E12)^2+E28^2)</f>
        <v>60747544.983871385</v>
      </c>
      <c r="F29" s="19">
        <f>E29/D29</f>
        <v>0.57870450876043955</v>
      </c>
    </row>
    <row r="31" spans="1:10">
      <c r="A31" s="20" t="s">
        <v>14</v>
      </c>
    </row>
    <row r="32" spans="1:10">
      <c r="A32" s="21">
        <f>1-NORMDIST(0,D29,E29,TRUE)</f>
        <v>0.958005672321665</v>
      </c>
    </row>
  </sheetData>
  <mergeCells count="10">
    <mergeCell ref="C12:D12"/>
    <mergeCell ref="C13:D13"/>
    <mergeCell ref="A27:B27"/>
    <mergeCell ref="A28:B28"/>
    <mergeCell ref="A29:B29"/>
    <mergeCell ref="A17:B17"/>
    <mergeCell ref="A18:B18"/>
    <mergeCell ref="A20:B20"/>
    <mergeCell ref="A21:B21"/>
    <mergeCell ref="A12:B13"/>
  </mergeCells>
  <pageMargins left="0.7" right="0.7" top="0.75" bottom="0.75" header="0.3" footer="0.3"/>
  <pageSetup orientation="portrait" r:id="rId1"/>
  <legacyDrawing r:id="rId2"/>
  <oleObjects>
    <oleObject progId="PBrush" shapeId="1027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SZE CHUNG</dc:creator>
  <cp:lastModifiedBy>TAN SZE CHUNG</cp:lastModifiedBy>
  <dcterms:created xsi:type="dcterms:W3CDTF">2010-05-27T05:23:32Z</dcterms:created>
  <dcterms:modified xsi:type="dcterms:W3CDTF">2010-06-01T15:23:20Z</dcterms:modified>
</cp:coreProperties>
</file>